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Presupuestaria\"/>
    </mc:Choice>
  </mc:AlternateContent>
  <xr:revisionPtr revIDLastSave="0" documentId="13_ncr:1_{C5ED74C4-B1A0-495A-AE8C-33742C534EEC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72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F26" i="1"/>
  <c r="H24" i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<sst xmlns="http://schemas.openxmlformats.org/spreadsheetml/2006/main" count="35" uniqueCount="31">
  <si>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</si>
  <si>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</si>
  <si>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</si>
  <si>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</si>
  <si>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</si>
  <si>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</si>
  <si>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</si>
  <si>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</si>
  <si>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</si>
  <si>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</si>
  <si>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</si>
  <si>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</si>
  <si>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</si>
  <si>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</si>
  <si>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</si>
  <si>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</si>
  <si>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</si>
  <si>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</si>
  <si>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</si>
  <si>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</si>
  <si>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</si>
  <si>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</si>
  <si>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</si>
  <si>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</si>
  <si>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</si>
  <si>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</si>
  <si>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</si>
  <si>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</si>
  <si>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</si>
  <si>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</si>
  <si>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1°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</si>
</sst>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L24" sqref="L24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4011614605</v>
      </c>
      <c r="D8" s="18">
        <f>SUM(D9:D16)</f>
        <v>277911513.97000003</v>
      </c>
      <c r="E8" s="21">
        <f t="shared" ref="E8:E16" si="0">C8+D8</f>
        <v>4289526118.9700003</v>
      </c>
      <c r="F8" s="18">
        <f>SUM(F9:F16)</f>
        <v>4326028597.04</v>
      </c>
      <c r="G8" s="21">
        <f>SUM(G9:G16)</f>
        <v>4326028597.04</v>
      </c>
      <c r="H8" s="5">
        <f t="shared" ref="H8:H16" si="1">G8-C8</f>
        <v>314413992.03999996</v>
      </c>
    </row>
    <row r="9" spans="2:8" x14ac:dyDescent="0.2">
      <c r="B9" s="6" t="s">
        <v>14</v>
      </c>
      <c r="C9" s="22">
        <v>1315937452</v>
      </c>
      <c r="D9" s="19">
        <v>120328483.79000001</v>
      </c>
      <c r="E9" s="23">
        <f t="shared" si="0"/>
        <v>1436265935.79</v>
      </c>
      <c r="F9" s="19">
        <v>1418078434.6300001</v>
      </c>
      <c r="G9" s="22">
        <v>1418078434.6300001</v>
      </c>
      <c r="H9" s="7">
        <f t="shared" si="1"/>
        <v>102140982.63000011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68582720</v>
      </c>
      <c r="D11" s="19">
        <v>4109236.08</v>
      </c>
      <c r="E11" s="23">
        <f t="shared" si="0"/>
        <v>72691956.079999998</v>
      </c>
      <c r="F11" s="19">
        <v>73592594.400000006</v>
      </c>
      <c r="G11" s="22">
        <v>73592594.400000006</v>
      </c>
      <c r="H11" s="7">
        <f t="shared" si="1"/>
        <v>5009874.400000006</v>
      </c>
    </row>
    <row r="12" spans="2:8" x14ac:dyDescent="0.2">
      <c r="B12" s="6" t="s">
        <v>17</v>
      </c>
      <c r="C12" s="22">
        <v>308111377</v>
      </c>
      <c r="D12" s="19">
        <v>44946147.020000003</v>
      </c>
      <c r="E12" s="23">
        <f t="shared" si="0"/>
        <v>353057524.01999998</v>
      </c>
      <c r="F12" s="19">
        <v>367606040.62</v>
      </c>
      <c r="G12" s="22">
        <v>367606040.62</v>
      </c>
      <c r="H12" s="7">
        <f t="shared" si="1"/>
        <v>59494663.620000005</v>
      </c>
    </row>
    <row r="13" spans="2:8" x14ac:dyDescent="0.2">
      <c r="B13" s="9" t="s">
        <v>18</v>
      </c>
      <c r="C13" s="22">
        <v>15572007</v>
      </c>
      <c r="D13" s="19">
        <v>27711490.350000001</v>
      </c>
      <c r="E13" s="23">
        <f t="shared" si="0"/>
        <v>43283497.350000001</v>
      </c>
      <c r="F13" s="19">
        <v>60691906.369999997</v>
      </c>
      <c r="G13" s="22">
        <v>60691906.369999997</v>
      </c>
      <c r="H13" s="7">
        <f t="shared" si="1"/>
        <v>45119899.369999997</v>
      </c>
    </row>
    <row r="14" spans="2:8" x14ac:dyDescent="0.2">
      <c r="B14" s="9" t="s">
        <v>19</v>
      </c>
      <c r="C14" s="22">
        <v>10950075</v>
      </c>
      <c r="D14" s="19">
        <v>7639704.5499999998</v>
      </c>
      <c r="E14" s="23">
        <f t="shared" si="0"/>
        <v>18589779.550000001</v>
      </c>
      <c r="F14" s="19">
        <v>20978600.780000001</v>
      </c>
      <c r="G14" s="22">
        <v>20978600.780000001</v>
      </c>
      <c r="H14" s="7">
        <f t="shared" si="1"/>
        <v>10028525.780000001</v>
      </c>
    </row>
    <row r="15" spans="2:8" ht="24" x14ac:dyDescent="0.2">
      <c r="B15" s="6" t="s">
        <v>21</v>
      </c>
      <c r="C15" s="22">
        <v>2292460974</v>
      </c>
      <c r="D15" s="19">
        <v>38612575.520000003</v>
      </c>
      <c r="E15" s="23">
        <f t="shared" si="0"/>
        <v>2331073549.52</v>
      </c>
      <c r="F15" s="19">
        <v>2350517143.5799999</v>
      </c>
      <c r="G15" s="22">
        <v>2350517143.5799999</v>
      </c>
      <c r="H15" s="7">
        <f t="shared" si="1"/>
        <v>58056169.579999924</v>
      </c>
    </row>
    <row r="16" spans="2:8" x14ac:dyDescent="0.2">
      <c r="B16" s="6" t="s">
        <v>22</v>
      </c>
      <c r="C16" s="22">
        <v>0</v>
      </c>
      <c r="D16" s="19">
        <v>34563876.659999996</v>
      </c>
      <c r="E16" s="23">
        <f t="shared" si="0"/>
        <v>34563876.659999996</v>
      </c>
      <c r="F16" s="19">
        <v>34563876.659999996</v>
      </c>
      <c r="G16" s="22">
        <v>34563876.659999996</v>
      </c>
      <c r="H16" s="7">
        <f t="shared" si="1"/>
        <v>34563876.659999996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162000000</v>
      </c>
      <c r="E24" s="21">
        <f>C24+D24</f>
        <v>162000000</v>
      </c>
      <c r="F24" s="18">
        <f>SUM(F25)</f>
        <v>162000000</v>
      </c>
      <c r="G24" s="21">
        <f>SUM(G25)</f>
        <v>162000000</v>
      </c>
      <c r="H24" s="5">
        <f>G24-C24</f>
        <v>162000000</v>
      </c>
    </row>
    <row r="25" spans="2:8" ht="12.75" thickBot="1" x14ac:dyDescent="0.25">
      <c r="B25" s="9" t="s">
        <v>23</v>
      </c>
      <c r="C25" s="22">
        <v>0</v>
      </c>
      <c r="D25" s="19">
        <v>162000000</v>
      </c>
      <c r="E25" s="23">
        <f>C25+D25</f>
        <v>162000000</v>
      </c>
      <c r="F25" s="19">
        <v>162000000</v>
      </c>
      <c r="G25" s="22">
        <v>162000000</v>
      </c>
      <c r="H25" s="7">
        <f>G25-C25</f>
        <v>162000000</v>
      </c>
    </row>
    <row r="26" spans="2:8" ht="12.75" thickBot="1" x14ac:dyDescent="0.25">
      <c r="B26" s="16" t="s">
        <v>24</v>
      </c>
      <c r="C26" s="15">
        <f>SUM(C24,C18,C8)</f>
        <v>4011614605</v>
      </c>
      <c r="D26" s="26">
        <f>SUM(D24,D18,D8)</f>
        <v>439911513.97000003</v>
      </c>
      <c r="E26" s="15">
        <f>SUM(D26,C26)</f>
        <v>4451526118.9700003</v>
      </c>
      <c r="F26" s="26">
        <f>SUM(F24,F18,F8)</f>
        <v>4488028597.04</v>
      </c>
      <c r="G26" s="15">
        <f>SUM(G24,G18,G8)</f>
        <v>4488028597.04</v>
      </c>
      <c r="H26" s="28">
        <f>SUM(G26-C26)</f>
        <v>476413992.03999996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0GpgLcPOUPAsSP1AFUiX54r69L1HEK8mCVhGK/3mB5sI7DX115XkXwJFkXj9C1n2f9L/sC7Yg8tXtIOW4ANR2w==" saltValue="U2KBo1eiopWKXazemeNrAw==" spinCount="100000" sheet="1" objects="1" scenarios="1" formatCells="0" formatColumns="0" formatRow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94488188976377963" bottom="0.74803149606299213" header="0.31496062992125984" footer="0.31496062992125984"/>
  <pageSetup scale="72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2023-04-18T17:25:07Z</cp:lastPrinted>
  <dcterms:created xsi:type="dcterms:W3CDTF">2019-12-05T18:23:32Z</dcterms:created>
  <dcterms:modified xsi:type="dcterms:W3CDTF">2023-10-19T15:51:19Z</dcterms:modified>
</cp:coreProperties>
</file>